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erver\DOC\gmilczarska\Moje dokumenty\Projekty budżetu i budżet Gminy\projekt 2020\"/>
    </mc:Choice>
  </mc:AlternateContent>
  <bookViews>
    <workbookView xWindow="0" yWindow="60" windowWidth="20730" windowHeight="9090"/>
  </bookViews>
  <sheets>
    <sheet name="Arkusz1" sheetId="1" r:id="rId1"/>
    <sheet name="Arkusz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9" i="1" l="1"/>
  <c r="H59" i="1"/>
  <c r="G59" i="1"/>
  <c r="H58" i="1"/>
  <c r="G58" i="1"/>
  <c r="F53" i="1"/>
  <c r="F54" i="1"/>
  <c r="H54" i="1"/>
  <c r="G54" i="1"/>
  <c r="F41" i="1"/>
  <c r="H41" i="1"/>
  <c r="G41" i="1"/>
  <c r="F36" i="1"/>
  <c r="H36" i="1"/>
  <c r="G36" i="1"/>
  <c r="F25" i="1"/>
  <c r="H25" i="1"/>
  <c r="G25" i="1"/>
  <c r="G20" i="1"/>
  <c r="H20" i="1"/>
  <c r="D22" i="2"/>
  <c r="E21" i="2"/>
  <c r="E20" i="2"/>
  <c r="E19" i="2" l="1"/>
  <c r="F35" i="1"/>
  <c r="E18" i="2"/>
  <c r="E17" i="2"/>
  <c r="C17" i="2" s="1"/>
  <c r="C18" i="2"/>
  <c r="C19" i="2"/>
  <c r="C20" i="2"/>
  <c r="C21" i="2"/>
  <c r="C22" i="2"/>
  <c r="E16" i="2"/>
  <c r="D16" i="2"/>
  <c r="F52" i="1"/>
  <c r="F34" i="1"/>
  <c r="F40" i="1"/>
  <c r="F51" i="1"/>
  <c r="D15" i="2"/>
  <c r="E15" i="2"/>
  <c r="E14" i="2"/>
  <c r="F24" i="1"/>
  <c r="E13" i="2"/>
  <c r="D13" i="2"/>
  <c r="F33" i="1"/>
  <c r="F50" i="1"/>
  <c r="E12" i="2"/>
  <c r="D12" i="2"/>
  <c r="E11" i="2"/>
  <c r="D11" i="2"/>
  <c r="F49" i="1"/>
  <c r="E10" i="2"/>
  <c r="C10" i="2" s="1"/>
  <c r="E9" i="2"/>
  <c r="C9" i="2" s="1"/>
  <c r="F39" i="1"/>
  <c r="E8" i="2"/>
  <c r="D8" i="2"/>
  <c r="F48" i="1"/>
  <c r="E7" i="2"/>
  <c r="D7" i="2"/>
  <c r="E5" i="2"/>
  <c r="D5" i="2"/>
  <c r="D23" i="2" s="1"/>
  <c r="E6" i="2"/>
  <c r="C6" i="2" s="1"/>
  <c r="C14" i="2"/>
  <c r="F23" i="1"/>
  <c r="E23" i="2" l="1"/>
  <c r="C16" i="2"/>
  <c r="C12" i="2"/>
  <c r="C13" i="2"/>
  <c r="C15" i="2"/>
  <c r="C8" i="2"/>
  <c r="C11" i="2"/>
  <c r="C5" i="2"/>
  <c r="C7" i="2"/>
  <c r="C23" i="2" l="1"/>
  <c r="F57" i="1"/>
  <c r="F32" i="1"/>
  <c r="F31" i="1"/>
  <c r="F30" i="1"/>
  <c r="F29" i="1"/>
  <c r="F19" i="1"/>
  <c r="F18" i="1"/>
  <c r="F11" i="1" l="1"/>
  <c r="F10" i="1"/>
  <c r="F56" i="1"/>
  <c r="F55" i="1"/>
  <c r="F43" i="1"/>
  <c r="F44" i="1"/>
  <c r="F45" i="1"/>
  <c r="F46" i="1"/>
  <c r="F47" i="1"/>
  <c r="F42" i="1"/>
  <c r="F38" i="1"/>
  <c r="F37" i="1"/>
  <c r="F27" i="1"/>
  <c r="F28" i="1"/>
  <c r="F26" i="1"/>
  <c r="F22" i="1"/>
  <c r="F21" i="1"/>
  <c r="F9" i="1"/>
  <c r="F12" i="1"/>
  <c r="F13" i="1"/>
  <c r="F14" i="1"/>
  <c r="F15" i="1"/>
  <c r="F16" i="1"/>
  <c r="F17" i="1"/>
  <c r="F8" i="1"/>
  <c r="F58" i="1" l="1"/>
  <c r="F20" i="1"/>
</calcChain>
</file>

<file path=xl/sharedStrings.xml><?xml version="1.0" encoding="utf-8"?>
<sst xmlns="http://schemas.openxmlformats.org/spreadsheetml/2006/main" count="135" uniqueCount="82">
  <si>
    <t>Tabela Nr 9</t>
  </si>
  <si>
    <t>Lp.</t>
  </si>
  <si>
    <t xml:space="preserve">Dział </t>
  </si>
  <si>
    <t xml:space="preserve">Rozdział </t>
  </si>
  <si>
    <t xml:space="preserve">Nazwa sołectwa </t>
  </si>
  <si>
    <t>Nazwa zadania /przedsięwzięcia/</t>
  </si>
  <si>
    <t xml:space="preserve">kwota </t>
  </si>
  <si>
    <t>w tym</t>
  </si>
  <si>
    <t xml:space="preserve">wydatki majątkowe </t>
  </si>
  <si>
    <t>wydatki bieżące</t>
  </si>
  <si>
    <t xml:space="preserve">Brzozówka </t>
  </si>
  <si>
    <t>Cielądz</t>
  </si>
  <si>
    <t>Gułki</t>
  </si>
  <si>
    <t>Komorów</t>
  </si>
  <si>
    <t xml:space="preserve">Wisówka </t>
  </si>
  <si>
    <t>Wylezinek</t>
  </si>
  <si>
    <t>Ossowice</t>
  </si>
  <si>
    <t>Łaszczyn</t>
  </si>
  <si>
    <t xml:space="preserve">Stolniki </t>
  </si>
  <si>
    <t>Zuski</t>
  </si>
  <si>
    <t>Mała Wieś</t>
  </si>
  <si>
    <t>Mroczkowice</t>
  </si>
  <si>
    <t xml:space="preserve">Razem </t>
  </si>
  <si>
    <t>Sierzchowy</t>
  </si>
  <si>
    <t>Utrzymanie zieleni na terenie sołectwa</t>
  </si>
  <si>
    <t>Grabice</t>
  </si>
  <si>
    <t>Sanogoszcz</t>
  </si>
  <si>
    <t>Niemgłowy</t>
  </si>
  <si>
    <t>Kuczyzna</t>
  </si>
  <si>
    <t>OGÓŁEM:</t>
  </si>
  <si>
    <t>Gortatowice</t>
  </si>
  <si>
    <t xml:space="preserve">Bieżące utrzymanie dróg gminnych (tłuczeń, równiarka) </t>
  </si>
  <si>
    <t xml:space="preserve">Bieżące utrzymanie dróg gminnych (tłuczeń, żwir, równiarka) </t>
  </si>
  <si>
    <t>Przebudowa dróg gminnych, podbudowa betonowa wraz z dokumentacją projektową</t>
  </si>
  <si>
    <t>Bieżące utrzymanie dróg gminnych (kruszywo, żwir, równiarka)</t>
  </si>
  <si>
    <t>Przebudowa dróg gminnych, podbudowa betonowa wraz z dokumentacją projektową - 12.389,48                     Bieżące utrzymanie dróg gminnych (tłuczeń, żwir, równiarka)-4.000,00</t>
  </si>
  <si>
    <t>Bieżące utryzmanie dróg gminnych (kruszywo, żwir, równiarka)</t>
  </si>
  <si>
    <t>budowa szmba przy OSP /świetlica wiejska/</t>
  </si>
  <si>
    <t>Zakup pralki przemysłowej OSP /świetlica wiejska/</t>
  </si>
  <si>
    <t>Wykonanie tablic tematycznych na teren parku - 8.000,00; boisko do plażowej piłki siatkowej - 2.000,00; zakup ławek na molo - 3.000,00</t>
  </si>
  <si>
    <t>uzupełnienie lamp oświetlenia ulicznego-1.500,00</t>
  </si>
  <si>
    <t xml:space="preserve">fundusz sołecki 2020r. </t>
  </si>
  <si>
    <t>Miejscowość</t>
  </si>
  <si>
    <t>L.p.</t>
  </si>
  <si>
    <t>Bieżące</t>
  </si>
  <si>
    <t>Majątkowe</t>
  </si>
  <si>
    <t xml:space="preserve">wydatki Ogółem z tego </t>
  </si>
  <si>
    <t xml:space="preserve">Cielądz </t>
  </si>
  <si>
    <t xml:space="preserve">Gułki </t>
  </si>
  <si>
    <t xml:space="preserve">Grabice </t>
  </si>
  <si>
    <t xml:space="preserve">Budowa placu zabaw przy świetlicy wiejskiej </t>
  </si>
  <si>
    <t>Wymiana lamp oświetlenia ulicznego</t>
  </si>
  <si>
    <t>Wycinaka drzew</t>
  </si>
  <si>
    <t xml:space="preserve">doposażenia kuchni w świetlicy wiejskiej w sprzęt AGD i zakup zlewu - 5.000,00; remont pomieszczenia w świetlicy wiejskiej - 5.000,00 </t>
  </si>
  <si>
    <t xml:space="preserve">Kuczyzna </t>
  </si>
  <si>
    <t>Remont  świetlicy wiejskiej</t>
  </si>
  <si>
    <t>Bieżące utrzymanie dróg gminnych(kruszywo, gruz, równiarka), oraz usunięcie zakrzaczeń</t>
  </si>
  <si>
    <t>Kontynuacja budowy placu zabaw - 14.000,00; konserwacja altany wiejskiej  - 216,83; zakup kosza naśmieci oraz pokrowca na grę "piłkarzyki" - 400,00</t>
  </si>
  <si>
    <t>Budowa placu zabaw - projekt i urządzenia</t>
  </si>
  <si>
    <t>Remont drogi gminnej - kruszywo z równiarką</t>
  </si>
  <si>
    <t>Remont pomieszczeń w budynku OSP /świetlica wiejska/ - malowanie łazienek i sal, naprawa hydaruliki w kuchni - 2.000,00; zakup drzwi i parapetów - 3.000,00; wyposażenie kuchni /podgrzewacze, agd, lada chłodnicza - 9.000,00</t>
  </si>
  <si>
    <t>Projekt oświetlenia ulicznego</t>
  </si>
  <si>
    <t xml:space="preserve">Doposażenia placu zabaw </t>
  </si>
  <si>
    <t>Utrzymanie zieleni na terenie sołectwa /koszenie trawy na boisku i placu zabaw/</t>
  </si>
  <si>
    <t>Remont OSP /świetlicy wiejskiej/ malowanie dachu, wymiana orynnowania i wymiana okien</t>
  </si>
  <si>
    <t xml:space="preserve">Doposażenie i remont zewnętrzny klubu </t>
  </si>
  <si>
    <t xml:space="preserve">Utrzymanie zieleni na terenie sołectwa </t>
  </si>
  <si>
    <t>Remont drogi gminnej - kamień i równiarka</t>
  </si>
  <si>
    <t>Zakup filtrów i przepływomierza do wody oraz zakup drzwi do WC - 3.000,00; wymiana instalacji elektrycznej - 4.475,46</t>
  </si>
  <si>
    <t>Kopanie rowów przy drogach kminnych- 3.000,00; ułożenie kostki pod altanę - 3.000,00;</t>
  </si>
  <si>
    <t xml:space="preserve">Bieżące utrzymanie dróg gminnych (Kamień i równiarka) </t>
  </si>
  <si>
    <t>Zakup koszy na śmieci</t>
  </si>
  <si>
    <t>Remont dróg gminnych (kamień wraz z równiarką)</t>
  </si>
  <si>
    <t>Stolniki</t>
  </si>
  <si>
    <t>Odnowienia placu zabaw - zakup farb</t>
  </si>
  <si>
    <t>do Uchwały Rady Gminy Nr …..</t>
  </si>
  <si>
    <t xml:space="preserve">z dnia …... r. </t>
  </si>
  <si>
    <t>Wisówka</t>
  </si>
  <si>
    <t xml:space="preserve">Odnowienie kapliczki wiejskiej </t>
  </si>
  <si>
    <t xml:space="preserve">Zuski </t>
  </si>
  <si>
    <t>wybudowanie kontenera socjalnego /kontynuacja budowy/</t>
  </si>
  <si>
    <t>Plan wydatków na przedsięwzięcia realizowane w ramach Funduszu Sołeckiego w roku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</si>
</sst>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2"/>
      <name val="Times New Roman"/>
      <family val="1"/>
      <charset val="238"/>
    </font>
    <font>
      <sz val="11"/>
      <color rgb="FFFF0000"/>
      <name val="Calibri"/>
      <family val="2"/>
      <charset val="238"/>
      <scheme val="minor"/>
    </font>
    <font>
      <b/>
      <sz val="12"/>
      <name val="Times New Roman"/>
      <family val="1"/>
      <charset val="238"/>
    </font>
    <font>
      <b/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Alignment="1"/>
    <xf numFmtId="0" fontId="2" fillId="0" borderId="0" xfId="0" applyFont="1" applyAlignment="1"/>
    <xf numFmtId="0" fontId="2" fillId="0" borderId="0" xfId="0" applyFont="1" applyAlignment="1">
      <alignment horizontal="right"/>
    </xf>
    <xf numFmtId="0" fontId="1" fillId="0" borderId="1" xfId="0" applyFont="1" applyBorder="1" applyAlignment="1">
      <alignment wrapText="1"/>
    </xf>
    <xf numFmtId="4" fontId="0" fillId="0" borderId="0" xfId="0" applyNumberFormat="1"/>
    <xf numFmtId="4" fontId="4" fillId="0" borderId="0" xfId="0" applyNumberFormat="1" applyFont="1"/>
    <xf numFmtId="0" fontId="4" fillId="0" borderId="0" xfId="0" applyFont="1"/>
    <xf numFmtId="4" fontId="6" fillId="0" borderId="0" xfId="0" applyNumberFormat="1" applyFont="1"/>
    <xf numFmtId="0" fontId="6" fillId="0" borderId="0" xfId="0" applyFont="1"/>
    <xf numFmtId="0" fontId="3" fillId="2" borderId="1" xfId="0" applyFont="1" applyFill="1" applyBorder="1"/>
    <xf numFmtId="0" fontId="3" fillId="2" borderId="1" xfId="0" applyFont="1" applyFill="1" applyBorder="1" applyAlignment="1">
      <alignment wrapText="1"/>
    </xf>
    <xf numFmtId="4" fontId="3" fillId="2" borderId="1" xfId="0" applyNumberFormat="1" applyFont="1" applyFill="1" applyBorder="1"/>
    <xf numFmtId="0" fontId="5" fillId="2" borderId="1" xfId="0" applyFont="1" applyFill="1" applyBorder="1"/>
    <xf numFmtId="4" fontId="5" fillId="2" borderId="1" xfId="0" applyNumberFormat="1" applyFont="1" applyFill="1" applyBorder="1"/>
    <xf numFmtId="0" fontId="5" fillId="2" borderId="1" xfId="0" applyFont="1" applyFill="1" applyBorder="1" applyAlignment="1">
      <alignment wrapText="1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0"/>
  <sheetViews>
    <sheetView tabSelected="1" workbookViewId="0">
      <selection activeCell="A5" sqref="A5:H5"/>
    </sheetView>
  </sheetViews>
  <sheetFormatPr defaultRowHeight="15" x14ac:dyDescent="0.25"/>
  <cols>
    <col min="1" max="1" width="7.5703125" customWidth="1"/>
    <col min="3" max="3" width="9.7109375" customWidth="1"/>
    <col min="4" max="4" width="16.140625" customWidth="1"/>
    <col min="5" max="5" width="35.85546875" customWidth="1"/>
    <col min="6" max="6" width="11.28515625" customWidth="1"/>
    <col min="7" max="7" width="16.7109375" customWidth="1"/>
    <col min="8" max="8" width="17.28515625" customWidth="1"/>
    <col min="9" max="9" width="11.28515625" customWidth="1"/>
    <col min="10" max="10" width="10" bestFit="1" customWidth="1"/>
  </cols>
  <sheetData>
    <row r="1" spans="1:14" ht="15.75" x14ac:dyDescent="0.25">
      <c r="G1" s="16" t="s">
        <v>0</v>
      </c>
      <c r="H1" s="16"/>
      <c r="L1" s="2"/>
      <c r="M1" s="2"/>
      <c r="N1" s="2"/>
    </row>
    <row r="2" spans="1:14" ht="15.75" x14ac:dyDescent="0.25">
      <c r="F2" s="16" t="s">
        <v>75</v>
      </c>
      <c r="G2" s="16"/>
      <c r="H2" s="16"/>
      <c r="I2" s="3"/>
      <c r="J2" s="3"/>
      <c r="K2" s="3"/>
    </row>
    <row r="3" spans="1:14" ht="15.75" x14ac:dyDescent="0.25">
      <c r="G3" s="16" t="s">
        <v>76</v>
      </c>
      <c r="H3" s="16"/>
      <c r="I3" s="2"/>
      <c r="J3" s="2"/>
    </row>
    <row r="5" spans="1:14" ht="15.75" x14ac:dyDescent="0.25">
      <c r="A5" s="21" t="s">
        <v>81</v>
      </c>
      <c r="B5" s="21"/>
      <c r="C5" s="21"/>
      <c r="D5" s="21"/>
      <c r="E5" s="21"/>
      <c r="F5" s="21"/>
      <c r="G5" s="21"/>
      <c r="H5" s="21"/>
      <c r="I5" s="1"/>
      <c r="J5" s="1"/>
      <c r="K5" s="1"/>
      <c r="L5" s="1"/>
      <c r="M5" s="1"/>
      <c r="N5" s="1"/>
    </row>
    <row r="6" spans="1:14" ht="15.75" x14ac:dyDescent="0.25">
      <c r="A6" s="17" t="s">
        <v>1</v>
      </c>
      <c r="B6" s="17" t="s">
        <v>2</v>
      </c>
      <c r="C6" s="17" t="s">
        <v>3</v>
      </c>
      <c r="D6" s="17" t="s">
        <v>4</v>
      </c>
      <c r="E6" s="17" t="s">
        <v>5</v>
      </c>
      <c r="F6" s="17" t="s">
        <v>6</v>
      </c>
      <c r="G6" s="18" t="s">
        <v>7</v>
      </c>
      <c r="H6" s="18"/>
    </row>
    <row r="7" spans="1:14" ht="31.5" x14ac:dyDescent="0.25">
      <c r="A7" s="17"/>
      <c r="B7" s="17"/>
      <c r="C7" s="17"/>
      <c r="D7" s="17"/>
      <c r="E7" s="17"/>
      <c r="F7" s="17"/>
      <c r="G7" s="4" t="s">
        <v>9</v>
      </c>
      <c r="H7" s="4" t="s">
        <v>8</v>
      </c>
    </row>
    <row r="8" spans="1:14" s="7" customFormat="1" ht="47.25" x14ac:dyDescent="0.25">
      <c r="A8" s="10">
        <v>1</v>
      </c>
      <c r="B8" s="10">
        <v>600</v>
      </c>
      <c r="C8" s="10">
        <v>60016</v>
      </c>
      <c r="D8" s="10" t="s">
        <v>10</v>
      </c>
      <c r="E8" s="11" t="s">
        <v>33</v>
      </c>
      <c r="F8" s="12">
        <f>G8+H8</f>
        <v>15000</v>
      </c>
      <c r="G8" s="12">
        <v>0</v>
      </c>
      <c r="H8" s="12">
        <v>15000</v>
      </c>
      <c r="I8" s="6"/>
      <c r="J8" s="6"/>
    </row>
    <row r="9" spans="1:14" s="7" customFormat="1" ht="31.5" x14ac:dyDescent="0.25">
      <c r="A9" s="10">
        <v>2</v>
      </c>
      <c r="B9" s="10">
        <v>600</v>
      </c>
      <c r="C9" s="10">
        <v>60016</v>
      </c>
      <c r="D9" s="10" t="s">
        <v>11</v>
      </c>
      <c r="E9" s="11" t="s">
        <v>34</v>
      </c>
      <c r="F9" s="12">
        <f t="shared" ref="F9:F19" si="0">G9+H9</f>
        <v>15000</v>
      </c>
      <c r="G9" s="12">
        <v>15000</v>
      </c>
      <c r="H9" s="12">
        <v>0</v>
      </c>
      <c r="I9" s="6"/>
      <c r="J9" s="6"/>
    </row>
    <row r="10" spans="1:14" s="7" customFormat="1" ht="47.25" x14ac:dyDescent="0.25">
      <c r="A10" s="10">
        <v>3</v>
      </c>
      <c r="B10" s="10">
        <v>600</v>
      </c>
      <c r="C10" s="10">
        <v>60016</v>
      </c>
      <c r="D10" s="10" t="s">
        <v>12</v>
      </c>
      <c r="E10" s="11" t="s">
        <v>33</v>
      </c>
      <c r="F10" s="12">
        <f t="shared" si="0"/>
        <v>13000</v>
      </c>
      <c r="G10" s="12">
        <v>0</v>
      </c>
      <c r="H10" s="12">
        <v>13000</v>
      </c>
      <c r="I10" s="6"/>
      <c r="J10" s="6"/>
    </row>
    <row r="11" spans="1:14" s="7" customFormat="1" ht="31.5" x14ac:dyDescent="0.25">
      <c r="A11" s="10">
        <v>4</v>
      </c>
      <c r="B11" s="10">
        <v>600</v>
      </c>
      <c r="C11" s="10">
        <v>60016</v>
      </c>
      <c r="D11" s="10" t="s">
        <v>25</v>
      </c>
      <c r="E11" s="11" t="s">
        <v>36</v>
      </c>
      <c r="F11" s="12">
        <f t="shared" si="0"/>
        <v>1487.51</v>
      </c>
      <c r="G11" s="12">
        <v>1487.51</v>
      </c>
      <c r="H11" s="12">
        <v>0</v>
      </c>
      <c r="I11" s="6"/>
      <c r="J11" s="6"/>
    </row>
    <row r="12" spans="1:14" s="7" customFormat="1" ht="31.5" x14ac:dyDescent="0.25">
      <c r="A12" s="10">
        <v>6</v>
      </c>
      <c r="B12" s="10">
        <v>600</v>
      </c>
      <c r="C12" s="10">
        <v>60016</v>
      </c>
      <c r="D12" s="10" t="s">
        <v>14</v>
      </c>
      <c r="E12" s="11" t="s">
        <v>31</v>
      </c>
      <c r="F12" s="12">
        <f t="shared" si="0"/>
        <v>11230.76</v>
      </c>
      <c r="G12" s="12">
        <v>11230.76</v>
      </c>
      <c r="H12" s="12">
        <v>0</v>
      </c>
      <c r="I12" s="6"/>
      <c r="J12" s="6"/>
    </row>
    <row r="13" spans="1:14" s="7" customFormat="1" ht="47.25" x14ac:dyDescent="0.25">
      <c r="A13" s="10">
        <v>7</v>
      </c>
      <c r="B13" s="10">
        <v>600</v>
      </c>
      <c r="C13" s="10">
        <v>60016</v>
      </c>
      <c r="D13" s="10" t="s">
        <v>17</v>
      </c>
      <c r="E13" s="11" t="s">
        <v>56</v>
      </c>
      <c r="F13" s="12">
        <f t="shared" si="0"/>
        <v>3000</v>
      </c>
      <c r="G13" s="12">
        <v>3000</v>
      </c>
      <c r="H13" s="12">
        <v>0</v>
      </c>
      <c r="I13" s="6"/>
      <c r="J13" s="6"/>
    </row>
    <row r="14" spans="1:14" s="7" customFormat="1" ht="31.5" x14ac:dyDescent="0.25">
      <c r="A14" s="10">
        <v>8</v>
      </c>
      <c r="B14" s="10">
        <v>600</v>
      </c>
      <c r="C14" s="10">
        <v>60016</v>
      </c>
      <c r="D14" s="10" t="s">
        <v>18</v>
      </c>
      <c r="E14" s="11" t="s">
        <v>32</v>
      </c>
      <c r="F14" s="12">
        <f t="shared" si="0"/>
        <v>15094.48</v>
      </c>
      <c r="G14" s="12">
        <v>15094.48</v>
      </c>
      <c r="H14" s="12">
        <v>0</v>
      </c>
      <c r="I14" s="6"/>
      <c r="J14" s="6"/>
    </row>
    <row r="15" spans="1:14" s="7" customFormat="1" ht="31.5" x14ac:dyDescent="0.25">
      <c r="A15" s="10">
        <v>9</v>
      </c>
      <c r="B15" s="10">
        <v>600</v>
      </c>
      <c r="C15" s="10">
        <v>60016</v>
      </c>
      <c r="D15" s="10" t="s">
        <v>26</v>
      </c>
      <c r="E15" s="11" t="s">
        <v>70</v>
      </c>
      <c r="F15" s="12">
        <f t="shared" si="0"/>
        <v>2000</v>
      </c>
      <c r="G15" s="12">
        <v>2000</v>
      </c>
      <c r="H15" s="12">
        <v>0</v>
      </c>
      <c r="I15" s="6"/>
      <c r="J15" s="6"/>
    </row>
    <row r="16" spans="1:14" s="7" customFormat="1" ht="31.5" x14ac:dyDescent="0.25">
      <c r="A16" s="10">
        <v>10</v>
      </c>
      <c r="B16" s="10">
        <v>600</v>
      </c>
      <c r="C16" s="10">
        <v>60016</v>
      </c>
      <c r="D16" s="10" t="s">
        <v>20</v>
      </c>
      <c r="E16" s="11" t="s">
        <v>59</v>
      </c>
      <c r="F16" s="12">
        <f t="shared" si="0"/>
        <v>3096.2</v>
      </c>
      <c r="G16" s="12">
        <v>3096.2</v>
      </c>
      <c r="H16" s="12">
        <v>0</v>
      </c>
      <c r="I16" s="6"/>
      <c r="J16" s="6"/>
    </row>
    <row r="17" spans="1:10" s="7" customFormat="1" ht="78.75" x14ac:dyDescent="0.25">
      <c r="A17" s="10">
        <v>11</v>
      </c>
      <c r="B17" s="10">
        <v>600</v>
      </c>
      <c r="C17" s="10">
        <v>60016</v>
      </c>
      <c r="D17" s="10" t="s">
        <v>21</v>
      </c>
      <c r="E17" s="11" t="s">
        <v>35</v>
      </c>
      <c r="F17" s="12">
        <f t="shared" si="0"/>
        <v>2757.71</v>
      </c>
      <c r="G17" s="12">
        <v>2757.71</v>
      </c>
      <c r="H17" s="12">
        <v>0</v>
      </c>
      <c r="I17" s="6"/>
      <c r="J17" s="6"/>
    </row>
    <row r="18" spans="1:10" s="7" customFormat="1" ht="31.5" x14ac:dyDescent="0.25">
      <c r="A18" s="10">
        <v>14</v>
      </c>
      <c r="B18" s="10">
        <v>600</v>
      </c>
      <c r="C18" s="10">
        <v>60016</v>
      </c>
      <c r="D18" s="10" t="s">
        <v>16</v>
      </c>
      <c r="E18" s="11" t="s">
        <v>67</v>
      </c>
      <c r="F18" s="12">
        <f t="shared" si="0"/>
        <v>2500</v>
      </c>
      <c r="G18" s="12">
        <v>2500</v>
      </c>
      <c r="H18" s="12">
        <v>0</v>
      </c>
      <c r="I18" s="6"/>
      <c r="J18" s="6"/>
    </row>
    <row r="19" spans="1:10" s="7" customFormat="1" ht="31.5" x14ac:dyDescent="0.25">
      <c r="A19" s="10">
        <v>15</v>
      </c>
      <c r="B19" s="10">
        <v>600</v>
      </c>
      <c r="C19" s="10">
        <v>60016</v>
      </c>
      <c r="D19" s="10" t="s">
        <v>23</v>
      </c>
      <c r="E19" s="11" t="s">
        <v>72</v>
      </c>
      <c r="F19" s="12">
        <f t="shared" si="0"/>
        <v>22000</v>
      </c>
      <c r="G19" s="12">
        <v>22000</v>
      </c>
      <c r="H19" s="12">
        <v>0</v>
      </c>
      <c r="I19" s="6"/>
      <c r="J19" s="6"/>
    </row>
    <row r="20" spans="1:10" ht="15.75" x14ac:dyDescent="0.25">
      <c r="A20" s="13"/>
      <c r="B20" s="13"/>
      <c r="C20" s="13"/>
      <c r="D20" s="13" t="s">
        <v>22</v>
      </c>
      <c r="E20" s="13"/>
      <c r="F20" s="14">
        <f>SUM(F8:F19)</f>
        <v>106166.66</v>
      </c>
      <c r="G20" s="14">
        <f>SUM(G8:G19)</f>
        <v>78166.66</v>
      </c>
      <c r="H20" s="14">
        <f>SUM(H8:H19)</f>
        <v>28000</v>
      </c>
      <c r="I20" s="5"/>
      <c r="J20" s="5"/>
    </row>
    <row r="21" spans="1:10" s="7" customFormat="1" ht="31.5" x14ac:dyDescent="0.25">
      <c r="A21" s="10">
        <v>1</v>
      </c>
      <c r="B21" s="10">
        <v>754</v>
      </c>
      <c r="C21" s="10">
        <v>75412</v>
      </c>
      <c r="D21" s="10" t="s">
        <v>10</v>
      </c>
      <c r="E21" s="11" t="s">
        <v>37</v>
      </c>
      <c r="F21" s="12">
        <f>G21+H21</f>
        <v>2199.87</v>
      </c>
      <c r="G21" s="12">
        <v>2199.87</v>
      </c>
      <c r="H21" s="12">
        <v>0</v>
      </c>
      <c r="I21" s="6"/>
      <c r="J21" s="6"/>
    </row>
    <row r="22" spans="1:10" s="7" customFormat="1" ht="55.5" customHeight="1" x14ac:dyDescent="0.25">
      <c r="A22" s="10">
        <v>2</v>
      </c>
      <c r="B22" s="10">
        <v>754</v>
      </c>
      <c r="C22" s="10">
        <v>75412</v>
      </c>
      <c r="D22" s="10" t="s">
        <v>16</v>
      </c>
      <c r="E22" s="11" t="s">
        <v>64</v>
      </c>
      <c r="F22" s="12">
        <f>G22+H22</f>
        <v>5995.44</v>
      </c>
      <c r="G22" s="12">
        <v>5995.44</v>
      </c>
      <c r="H22" s="12">
        <v>0</v>
      </c>
      <c r="I22" s="6"/>
      <c r="J22" s="6"/>
    </row>
    <row r="23" spans="1:10" s="7" customFormat="1" ht="38.25" customHeight="1" x14ac:dyDescent="0.25">
      <c r="A23" s="10">
        <v>3</v>
      </c>
      <c r="B23" s="10">
        <v>754</v>
      </c>
      <c r="C23" s="10">
        <v>75412</v>
      </c>
      <c r="D23" s="10" t="s">
        <v>11</v>
      </c>
      <c r="E23" s="11" t="s">
        <v>38</v>
      </c>
      <c r="F23" s="12">
        <f>G23+H23</f>
        <v>10000</v>
      </c>
      <c r="G23" s="12">
        <v>10000</v>
      </c>
      <c r="H23" s="12">
        <v>0</v>
      </c>
      <c r="I23" s="6"/>
      <c r="J23" s="6"/>
    </row>
    <row r="24" spans="1:10" s="7" customFormat="1" ht="109.5" customHeight="1" x14ac:dyDescent="0.25">
      <c r="A24" s="10"/>
      <c r="B24" s="10">
        <v>754</v>
      </c>
      <c r="C24" s="10">
        <v>75412</v>
      </c>
      <c r="D24" s="10" t="s">
        <v>21</v>
      </c>
      <c r="E24" s="11" t="s">
        <v>60</v>
      </c>
      <c r="F24" s="12">
        <f>G24+H24</f>
        <v>14000</v>
      </c>
      <c r="G24" s="12">
        <v>14000</v>
      </c>
      <c r="H24" s="12">
        <v>0</v>
      </c>
      <c r="I24" s="6"/>
      <c r="J24" s="6"/>
    </row>
    <row r="25" spans="1:10" ht="15.75" x14ac:dyDescent="0.25">
      <c r="A25" s="13"/>
      <c r="B25" s="13"/>
      <c r="C25" s="13"/>
      <c r="D25" s="13" t="s">
        <v>22</v>
      </c>
      <c r="E25" s="13"/>
      <c r="F25" s="14">
        <f>SUM(F21:F24)</f>
        <v>32195.309999999998</v>
      </c>
      <c r="G25" s="14">
        <f>SUM(G21:G24)</f>
        <v>32195.309999999998</v>
      </c>
      <c r="H25" s="14">
        <f>SUM(H21:H24)</f>
        <v>0</v>
      </c>
      <c r="I25" s="5"/>
      <c r="J25" s="5"/>
    </row>
    <row r="26" spans="1:10" s="7" customFormat="1" ht="15.75" x14ac:dyDescent="0.25">
      <c r="A26" s="10">
        <v>1</v>
      </c>
      <c r="B26" s="10">
        <v>900</v>
      </c>
      <c r="C26" s="10">
        <v>90004</v>
      </c>
      <c r="D26" s="10" t="s">
        <v>11</v>
      </c>
      <c r="E26" s="10" t="s">
        <v>24</v>
      </c>
      <c r="F26" s="12">
        <f>G26+H26</f>
        <v>2215.6</v>
      </c>
      <c r="G26" s="12">
        <v>2215.6</v>
      </c>
      <c r="H26" s="12">
        <v>0</v>
      </c>
      <c r="I26" s="6"/>
      <c r="J26" s="6"/>
    </row>
    <row r="27" spans="1:10" s="7" customFormat="1" ht="15.75" x14ac:dyDescent="0.25">
      <c r="A27" s="10">
        <v>2</v>
      </c>
      <c r="B27" s="10">
        <v>900</v>
      </c>
      <c r="C27" s="10">
        <v>90004</v>
      </c>
      <c r="D27" s="10" t="s">
        <v>25</v>
      </c>
      <c r="E27" s="11" t="s">
        <v>24</v>
      </c>
      <c r="F27" s="12">
        <f t="shared" ref="F27:F35" si="1">G27+H27</f>
        <v>600</v>
      </c>
      <c r="G27" s="12">
        <v>600</v>
      </c>
      <c r="H27" s="12">
        <v>0</v>
      </c>
      <c r="I27" s="6"/>
      <c r="J27" s="6"/>
    </row>
    <row r="28" spans="1:10" s="7" customFormat="1" ht="15.75" x14ac:dyDescent="0.25">
      <c r="A28" s="10">
        <v>4</v>
      </c>
      <c r="B28" s="10">
        <v>900</v>
      </c>
      <c r="C28" s="10">
        <v>90004</v>
      </c>
      <c r="D28" s="10" t="s">
        <v>23</v>
      </c>
      <c r="E28" s="10" t="s">
        <v>24</v>
      </c>
      <c r="F28" s="12">
        <f t="shared" si="1"/>
        <v>553.29</v>
      </c>
      <c r="G28" s="12">
        <v>553.29</v>
      </c>
      <c r="H28" s="12">
        <v>0</v>
      </c>
      <c r="I28" s="6"/>
      <c r="J28" s="6"/>
    </row>
    <row r="29" spans="1:10" s="7" customFormat="1" ht="15.75" x14ac:dyDescent="0.25">
      <c r="A29" s="10">
        <v>5</v>
      </c>
      <c r="B29" s="10">
        <v>900</v>
      </c>
      <c r="C29" s="10">
        <v>90004</v>
      </c>
      <c r="D29" s="10" t="s">
        <v>12</v>
      </c>
      <c r="E29" s="10" t="s">
        <v>24</v>
      </c>
      <c r="F29" s="12">
        <f t="shared" si="1"/>
        <v>618.4</v>
      </c>
      <c r="G29" s="12">
        <v>618.4</v>
      </c>
      <c r="H29" s="12">
        <v>0</v>
      </c>
      <c r="I29" s="6"/>
      <c r="J29" s="6"/>
    </row>
    <row r="30" spans="1:10" s="7" customFormat="1" ht="15.75" x14ac:dyDescent="0.25">
      <c r="A30" s="10">
        <v>6</v>
      </c>
      <c r="B30" s="10">
        <v>900</v>
      </c>
      <c r="C30" s="10">
        <v>90004</v>
      </c>
      <c r="D30" s="10" t="s">
        <v>28</v>
      </c>
      <c r="E30" s="10" t="s">
        <v>52</v>
      </c>
      <c r="F30" s="12">
        <f t="shared" si="1"/>
        <v>2336.15</v>
      </c>
      <c r="G30" s="12">
        <v>2336.15</v>
      </c>
      <c r="H30" s="12">
        <v>0</v>
      </c>
      <c r="I30" s="6"/>
      <c r="J30" s="6"/>
    </row>
    <row r="31" spans="1:10" s="7" customFormat="1" ht="15.75" x14ac:dyDescent="0.25">
      <c r="A31" s="10">
        <v>7</v>
      </c>
      <c r="B31" s="10">
        <v>900</v>
      </c>
      <c r="C31" s="10">
        <v>90004</v>
      </c>
      <c r="D31" s="10" t="s">
        <v>17</v>
      </c>
      <c r="E31" s="10" t="s">
        <v>24</v>
      </c>
      <c r="F31" s="12">
        <f t="shared" si="1"/>
        <v>600</v>
      </c>
      <c r="G31" s="12">
        <v>600</v>
      </c>
      <c r="H31" s="12">
        <v>0</v>
      </c>
      <c r="I31" s="6"/>
      <c r="J31" s="6"/>
    </row>
    <row r="32" spans="1:10" s="7" customFormat="1" ht="39" customHeight="1" x14ac:dyDescent="0.25">
      <c r="A32" s="10">
        <v>8</v>
      </c>
      <c r="B32" s="10">
        <v>900</v>
      </c>
      <c r="C32" s="10">
        <v>90004</v>
      </c>
      <c r="D32" s="10" t="s">
        <v>27</v>
      </c>
      <c r="E32" s="11" t="s">
        <v>63</v>
      </c>
      <c r="F32" s="12">
        <f t="shared" si="1"/>
        <v>658.98</v>
      </c>
      <c r="G32" s="12">
        <v>658.98</v>
      </c>
      <c r="H32" s="12">
        <v>0</v>
      </c>
      <c r="I32" s="6"/>
      <c r="J32" s="6"/>
    </row>
    <row r="33" spans="1:10" s="7" customFormat="1" ht="15.75" x14ac:dyDescent="0.25">
      <c r="A33" s="10"/>
      <c r="B33" s="10">
        <v>900</v>
      </c>
      <c r="C33" s="10">
        <v>90004</v>
      </c>
      <c r="D33" s="10" t="s">
        <v>20</v>
      </c>
      <c r="E33" s="11" t="s">
        <v>24</v>
      </c>
      <c r="F33" s="12">
        <f t="shared" si="1"/>
        <v>500.63</v>
      </c>
      <c r="G33" s="12">
        <v>500.63</v>
      </c>
      <c r="H33" s="12">
        <v>0</v>
      </c>
      <c r="I33" s="6"/>
      <c r="J33" s="6"/>
    </row>
    <row r="34" spans="1:10" s="7" customFormat="1" ht="15.75" x14ac:dyDescent="0.25">
      <c r="A34" s="10"/>
      <c r="B34" s="10">
        <v>900</v>
      </c>
      <c r="C34" s="10">
        <v>90004</v>
      </c>
      <c r="D34" s="10" t="s">
        <v>16</v>
      </c>
      <c r="E34" s="11" t="s">
        <v>66</v>
      </c>
      <c r="F34" s="12">
        <f t="shared" si="1"/>
        <v>1000</v>
      </c>
      <c r="G34" s="12">
        <v>1000</v>
      </c>
      <c r="H34" s="12">
        <v>0</v>
      </c>
      <c r="I34" s="6"/>
      <c r="J34" s="6"/>
    </row>
    <row r="35" spans="1:10" s="7" customFormat="1" ht="15.75" x14ac:dyDescent="0.25">
      <c r="A35" s="10"/>
      <c r="B35" s="10">
        <v>900</v>
      </c>
      <c r="C35" s="10">
        <v>90004</v>
      </c>
      <c r="D35" s="10" t="s">
        <v>18</v>
      </c>
      <c r="E35" s="11" t="s">
        <v>24</v>
      </c>
      <c r="F35" s="12">
        <f t="shared" si="1"/>
        <v>500</v>
      </c>
      <c r="G35" s="12">
        <v>500</v>
      </c>
      <c r="H35" s="12">
        <v>0</v>
      </c>
      <c r="I35" s="6"/>
      <c r="J35" s="6"/>
    </row>
    <row r="36" spans="1:10" ht="15.75" x14ac:dyDescent="0.25">
      <c r="A36" s="13"/>
      <c r="B36" s="13"/>
      <c r="C36" s="13"/>
      <c r="D36" s="13" t="s">
        <v>22</v>
      </c>
      <c r="E36" s="13"/>
      <c r="F36" s="14">
        <f>SUM(F26:F35)</f>
        <v>9583.0499999999993</v>
      </c>
      <c r="G36" s="14">
        <f>SUM(G26:G35)</f>
        <v>9583.0499999999993</v>
      </c>
      <c r="H36" s="14">
        <f>SUM(H26:H35)</f>
        <v>0</v>
      </c>
      <c r="I36" s="5"/>
      <c r="J36" s="5"/>
    </row>
    <row r="37" spans="1:10" ht="15.75" x14ac:dyDescent="0.25">
      <c r="A37" s="10">
        <v>1</v>
      </c>
      <c r="B37" s="10">
        <v>900</v>
      </c>
      <c r="C37" s="10">
        <v>90015</v>
      </c>
      <c r="D37" s="10" t="s">
        <v>27</v>
      </c>
      <c r="E37" s="10" t="s">
        <v>61</v>
      </c>
      <c r="F37" s="12">
        <f>G37+H37</f>
        <v>10000</v>
      </c>
      <c r="G37" s="12">
        <v>0</v>
      </c>
      <c r="H37" s="12">
        <v>10000</v>
      </c>
      <c r="I37" s="5"/>
      <c r="J37" s="5"/>
    </row>
    <row r="38" spans="1:10" ht="31.5" x14ac:dyDescent="0.25">
      <c r="A38" s="10">
        <v>2</v>
      </c>
      <c r="B38" s="10">
        <v>900</v>
      </c>
      <c r="C38" s="10">
        <v>90015</v>
      </c>
      <c r="D38" s="10" t="s">
        <v>11</v>
      </c>
      <c r="E38" s="11" t="s">
        <v>40</v>
      </c>
      <c r="F38" s="12">
        <f t="shared" ref="F38:F40" si="2">G38+H38</f>
        <v>4000</v>
      </c>
      <c r="G38" s="12">
        <v>4000</v>
      </c>
      <c r="H38" s="12">
        <v>0</v>
      </c>
      <c r="I38" s="5"/>
      <c r="J38" s="5"/>
    </row>
    <row r="39" spans="1:10" ht="15.75" x14ac:dyDescent="0.25">
      <c r="A39" s="10"/>
      <c r="B39" s="10">
        <v>900</v>
      </c>
      <c r="C39" s="10">
        <v>90015</v>
      </c>
      <c r="D39" s="10" t="s">
        <v>30</v>
      </c>
      <c r="E39" s="11" t="s">
        <v>51</v>
      </c>
      <c r="F39" s="12">
        <f t="shared" si="2"/>
        <v>13176.25</v>
      </c>
      <c r="G39" s="12">
        <v>13176.25</v>
      </c>
      <c r="H39" s="12">
        <v>0</v>
      </c>
      <c r="I39" s="5"/>
      <c r="J39" s="5"/>
    </row>
    <row r="40" spans="1:10" ht="15.75" x14ac:dyDescent="0.25">
      <c r="A40" s="10"/>
      <c r="B40" s="10">
        <v>900</v>
      </c>
      <c r="C40" s="10">
        <v>90015</v>
      </c>
      <c r="D40" s="10" t="s">
        <v>16</v>
      </c>
      <c r="E40" s="11" t="s">
        <v>61</v>
      </c>
      <c r="F40" s="12">
        <f t="shared" si="2"/>
        <v>10000</v>
      </c>
      <c r="G40" s="12">
        <v>0</v>
      </c>
      <c r="H40" s="12">
        <v>10000</v>
      </c>
      <c r="I40" s="5"/>
      <c r="J40" s="5"/>
    </row>
    <row r="41" spans="1:10" s="9" customFormat="1" ht="15.75" x14ac:dyDescent="0.25">
      <c r="A41" s="13"/>
      <c r="B41" s="13"/>
      <c r="C41" s="13"/>
      <c r="D41" s="13" t="s">
        <v>22</v>
      </c>
      <c r="E41" s="13"/>
      <c r="F41" s="14">
        <f>SUM(F37:F40)</f>
        <v>37176.25</v>
      </c>
      <c r="G41" s="14">
        <f>SUM(G37:G40)</f>
        <v>17176.25</v>
      </c>
      <c r="H41" s="14">
        <f>SUM(H37:H40)</f>
        <v>20000</v>
      </c>
      <c r="I41" s="8"/>
      <c r="J41" s="8"/>
    </row>
    <row r="42" spans="1:10" s="7" customFormat="1" ht="66" customHeight="1" x14ac:dyDescent="0.25">
      <c r="A42" s="10">
        <v>1</v>
      </c>
      <c r="B42" s="10">
        <v>900</v>
      </c>
      <c r="C42" s="10">
        <v>90095</v>
      </c>
      <c r="D42" s="10" t="s">
        <v>11</v>
      </c>
      <c r="E42" s="11" t="s">
        <v>39</v>
      </c>
      <c r="F42" s="12">
        <f>G42+H42</f>
        <v>13000</v>
      </c>
      <c r="G42" s="12">
        <v>13000</v>
      </c>
      <c r="H42" s="12">
        <v>0</v>
      </c>
      <c r="I42" s="6"/>
      <c r="J42" s="6"/>
    </row>
    <row r="43" spans="1:10" s="7" customFormat="1" ht="67.5" customHeight="1" x14ac:dyDescent="0.25">
      <c r="A43" s="10">
        <v>2</v>
      </c>
      <c r="B43" s="10">
        <v>900</v>
      </c>
      <c r="C43" s="10">
        <v>90095</v>
      </c>
      <c r="D43" s="10" t="s">
        <v>17</v>
      </c>
      <c r="E43" s="11" t="s">
        <v>57</v>
      </c>
      <c r="F43" s="12">
        <f t="shared" ref="F43:F53" si="3">G43+H43</f>
        <v>14616.83</v>
      </c>
      <c r="G43" s="12">
        <v>616.83000000000004</v>
      </c>
      <c r="H43" s="12">
        <v>14000</v>
      </c>
      <c r="I43" s="6"/>
      <c r="J43" s="6"/>
    </row>
    <row r="44" spans="1:10" s="7" customFormat="1" ht="31.5" x14ac:dyDescent="0.25">
      <c r="A44" s="10">
        <v>3</v>
      </c>
      <c r="B44" s="10">
        <v>900</v>
      </c>
      <c r="C44" s="10">
        <v>90095</v>
      </c>
      <c r="D44" s="10" t="s">
        <v>19</v>
      </c>
      <c r="E44" s="11" t="s">
        <v>80</v>
      </c>
      <c r="F44" s="12">
        <f t="shared" si="3"/>
        <v>12026.64</v>
      </c>
      <c r="G44" s="12">
        <v>0</v>
      </c>
      <c r="H44" s="12">
        <v>12026.64</v>
      </c>
      <c r="I44" s="6"/>
      <c r="J44" s="6"/>
    </row>
    <row r="45" spans="1:10" s="7" customFormat="1" ht="15.75" x14ac:dyDescent="0.25">
      <c r="A45" s="10">
        <v>4</v>
      </c>
      <c r="B45" s="10">
        <v>900</v>
      </c>
      <c r="C45" s="10">
        <v>90095</v>
      </c>
      <c r="D45" s="10" t="s">
        <v>23</v>
      </c>
      <c r="E45" s="11" t="s">
        <v>71</v>
      </c>
      <c r="F45" s="12">
        <f t="shared" si="3"/>
        <v>1500</v>
      </c>
      <c r="G45" s="12">
        <v>1500</v>
      </c>
      <c r="H45" s="12">
        <v>0</v>
      </c>
      <c r="I45" s="6"/>
      <c r="J45" s="6"/>
    </row>
    <row r="46" spans="1:10" s="7" customFormat="1" ht="15.75" x14ac:dyDescent="0.25">
      <c r="A46" s="10">
        <v>5</v>
      </c>
      <c r="B46" s="10">
        <v>900</v>
      </c>
      <c r="C46" s="10">
        <v>90095</v>
      </c>
      <c r="D46" s="10" t="s">
        <v>15</v>
      </c>
      <c r="E46" s="11" t="s">
        <v>78</v>
      </c>
      <c r="F46" s="12">
        <f t="shared" si="3"/>
        <v>14325.85</v>
      </c>
      <c r="G46" s="12">
        <v>14325.85</v>
      </c>
      <c r="H46" s="12">
        <v>0</v>
      </c>
      <c r="I46" s="6"/>
      <c r="J46" s="6"/>
    </row>
    <row r="47" spans="1:10" s="7" customFormat="1" ht="15.75" x14ac:dyDescent="0.25">
      <c r="A47" s="10">
        <v>7</v>
      </c>
      <c r="B47" s="10">
        <v>900</v>
      </c>
      <c r="C47" s="10">
        <v>90095</v>
      </c>
      <c r="D47" s="10" t="s">
        <v>27</v>
      </c>
      <c r="E47" s="11" t="s">
        <v>62</v>
      </c>
      <c r="F47" s="12">
        <f t="shared" si="3"/>
        <v>8000</v>
      </c>
      <c r="G47" s="12">
        <v>8000</v>
      </c>
      <c r="H47" s="12">
        <v>0</v>
      </c>
      <c r="I47" s="6"/>
      <c r="J47" s="6"/>
    </row>
    <row r="48" spans="1:10" s="7" customFormat="1" ht="31.5" x14ac:dyDescent="0.25">
      <c r="A48" s="10"/>
      <c r="B48" s="10">
        <v>900</v>
      </c>
      <c r="C48" s="10">
        <v>90095</v>
      </c>
      <c r="D48" s="10" t="s">
        <v>49</v>
      </c>
      <c r="E48" s="11" t="s">
        <v>50</v>
      </c>
      <c r="F48" s="12">
        <f t="shared" si="3"/>
        <v>17500</v>
      </c>
      <c r="G48" s="12">
        <v>0</v>
      </c>
      <c r="H48" s="12">
        <v>17500</v>
      </c>
      <c r="I48" s="6"/>
      <c r="J48" s="6"/>
    </row>
    <row r="49" spans="1:10" s="7" customFormat="1" ht="31.5" x14ac:dyDescent="0.25">
      <c r="A49" s="10"/>
      <c r="B49" s="10">
        <v>900</v>
      </c>
      <c r="C49" s="10">
        <v>90095</v>
      </c>
      <c r="D49" s="10" t="s">
        <v>13</v>
      </c>
      <c r="E49" s="11" t="s">
        <v>50</v>
      </c>
      <c r="F49" s="12">
        <f t="shared" si="3"/>
        <v>20000</v>
      </c>
      <c r="G49" s="12">
        <v>0</v>
      </c>
      <c r="H49" s="12">
        <v>20000</v>
      </c>
      <c r="I49" s="6"/>
      <c r="J49" s="6"/>
    </row>
    <row r="50" spans="1:10" s="7" customFormat="1" ht="31.5" x14ac:dyDescent="0.25">
      <c r="A50" s="10"/>
      <c r="B50" s="10">
        <v>900</v>
      </c>
      <c r="C50" s="10">
        <v>90095</v>
      </c>
      <c r="D50" s="10" t="s">
        <v>20</v>
      </c>
      <c r="E50" s="11" t="s">
        <v>58</v>
      </c>
      <c r="F50" s="12">
        <f t="shared" si="3"/>
        <v>14620</v>
      </c>
      <c r="G50" s="12">
        <v>0</v>
      </c>
      <c r="H50" s="12">
        <v>14620</v>
      </c>
      <c r="I50" s="6"/>
      <c r="J50" s="6"/>
    </row>
    <row r="51" spans="1:10" s="7" customFormat="1" ht="31.5" x14ac:dyDescent="0.25">
      <c r="A51" s="10"/>
      <c r="B51" s="10">
        <v>900</v>
      </c>
      <c r="C51" s="10">
        <v>90095</v>
      </c>
      <c r="D51" s="10" t="s">
        <v>16</v>
      </c>
      <c r="E51" s="11" t="s">
        <v>65</v>
      </c>
      <c r="F51" s="12">
        <f t="shared" si="3"/>
        <v>5000</v>
      </c>
      <c r="G51" s="12">
        <v>5000</v>
      </c>
      <c r="H51" s="12">
        <v>0</v>
      </c>
      <c r="I51" s="6"/>
      <c r="J51" s="6"/>
    </row>
    <row r="52" spans="1:10" s="7" customFormat="1" ht="47.25" x14ac:dyDescent="0.25">
      <c r="A52" s="10"/>
      <c r="B52" s="10">
        <v>900</v>
      </c>
      <c r="C52" s="10">
        <v>90095</v>
      </c>
      <c r="D52" s="10" t="s">
        <v>26</v>
      </c>
      <c r="E52" s="11" t="s">
        <v>69</v>
      </c>
      <c r="F52" s="12">
        <f t="shared" si="3"/>
        <v>6000</v>
      </c>
      <c r="G52" s="12">
        <v>6000</v>
      </c>
      <c r="H52" s="12">
        <v>0</v>
      </c>
      <c r="I52" s="6"/>
      <c r="J52" s="6"/>
    </row>
    <row r="53" spans="1:10" s="7" customFormat="1" ht="15.75" x14ac:dyDescent="0.25">
      <c r="A53" s="10"/>
      <c r="B53" s="10">
        <v>900</v>
      </c>
      <c r="C53" s="10">
        <v>90095</v>
      </c>
      <c r="D53" s="10" t="s">
        <v>18</v>
      </c>
      <c r="E53" s="11" t="s">
        <v>74</v>
      </c>
      <c r="F53" s="12">
        <f t="shared" si="3"/>
        <v>500</v>
      </c>
      <c r="G53" s="12">
        <v>500</v>
      </c>
      <c r="H53" s="12">
        <v>0</v>
      </c>
      <c r="I53" s="6"/>
      <c r="J53" s="6"/>
    </row>
    <row r="54" spans="1:10" ht="15.75" x14ac:dyDescent="0.25">
      <c r="A54" s="13"/>
      <c r="B54" s="13"/>
      <c r="C54" s="13"/>
      <c r="D54" s="13" t="s">
        <v>22</v>
      </c>
      <c r="E54" s="13"/>
      <c r="F54" s="14">
        <f>SUM(F42:F53)</f>
        <v>127089.32</v>
      </c>
      <c r="G54" s="14">
        <f>SUM(G42:G53)</f>
        <v>48942.68</v>
      </c>
      <c r="H54" s="14">
        <f>SUM(H42:H53)</f>
        <v>78146.64</v>
      </c>
      <c r="I54" s="5"/>
      <c r="J54" s="5"/>
    </row>
    <row r="55" spans="1:10" s="7" customFormat="1" ht="63" x14ac:dyDescent="0.25">
      <c r="A55" s="10">
        <v>1</v>
      </c>
      <c r="B55" s="10">
        <v>921</v>
      </c>
      <c r="C55" s="10">
        <v>92109</v>
      </c>
      <c r="D55" s="10" t="s">
        <v>28</v>
      </c>
      <c r="E55" s="11" t="s">
        <v>53</v>
      </c>
      <c r="F55" s="12">
        <f>G55+H55</f>
        <v>10000</v>
      </c>
      <c r="G55" s="12">
        <v>10000</v>
      </c>
      <c r="H55" s="12">
        <v>0</v>
      </c>
      <c r="I55" s="6"/>
      <c r="J55" s="6"/>
    </row>
    <row r="56" spans="1:10" s="7" customFormat="1" ht="63" x14ac:dyDescent="0.25">
      <c r="A56" s="10">
        <v>2</v>
      </c>
      <c r="B56" s="10">
        <v>921</v>
      </c>
      <c r="C56" s="10">
        <v>92109</v>
      </c>
      <c r="D56" s="10" t="s">
        <v>26</v>
      </c>
      <c r="E56" s="11" t="s">
        <v>68</v>
      </c>
      <c r="F56" s="12">
        <f>G56+H56</f>
        <v>7475.46</v>
      </c>
      <c r="G56" s="12">
        <v>7475.46</v>
      </c>
      <c r="H56" s="12">
        <v>0</v>
      </c>
      <c r="I56" s="6"/>
      <c r="J56" s="6"/>
    </row>
    <row r="57" spans="1:10" s="7" customFormat="1" ht="15.75" x14ac:dyDescent="0.25">
      <c r="A57" s="10">
        <v>3</v>
      </c>
      <c r="B57" s="10">
        <v>921</v>
      </c>
      <c r="C57" s="10">
        <v>92109</v>
      </c>
      <c r="D57" s="10" t="s">
        <v>13</v>
      </c>
      <c r="E57" s="11" t="s">
        <v>55</v>
      </c>
      <c r="F57" s="12">
        <f>G57+H57</f>
        <v>6617.79</v>
      </c>
      <c r="G57" s="12">
        <v>6617.79</v>
      </c>
      <c r="H57" s="12">
        <v>0</v>
      </c>
      <c r="I57" s="6"/>
      <c r="J57" s="6"/>
    </row>
    <row r="58" spans="1:10" ht="15.75" x14ac:dyDescent="0.25">
      <c r="A58" s="13"/>
      <c r="B58" s="13"/>
      <c r="C58" s="13"/>
      <c r="D58" s="13" t="s">
        <v>22</v>
      </c>
      <c r="E58" s="13"/>
      <c r="F58" s="14">
        <f>SUM(F55:F57)</f>
        <v>24093.25</v>
      </c>
      <c r="G58" s="14">
        <f>SUM(G55:G57)</f>
        <v>24093.25</v>
      </c>
      <c r="H58" s="14">
        <f>SUM(H55:H57)</f>
        <v>0</v>
      </c>
      <c r="I58" s="5"/>
      <c r="J58" s="5"/>
    </row>
    <row r="59" spans="1:10" ht="21.75" customHeight="1" x14ac:dyDescent="0.25">
      <c r="A59" s="13"/>
      <c r="B59" s="13"/>
      <c r="C59" s="13"/>
      <c r="D59" s="13"/>
      <c r="E59" s="15" t="s">
        <v>29</v>
      </c>
      <c r="F59" s="14">
        <f>F20+F25+F36+F41+F54+F58</f>
        <v>336303.83999999997</v>
      </c>
      <c r="G59" s="14">
        <f>G20+G25+G41+G58+G36+G54</f>
        <v>210157.19999999998</v>
      </c>
      <c r="H59" s="14">
        <f>H20+H25+H41+H58+H36+H54</f>
        <v>126146.64</v>
      </c>
      <c r="I59" s="5"/>
      <c r="J59" s="5"/>
    </row>
    <row r="62" spans="1:10" x14ac:dyDescent="0.25">
      <c r="E62" s="5"/>
    </row>
    <row r="63" spans="1:10" x14ac:dyDescent="0.25">
      <c r="E63" s="5"/>
    </row>
    <row r="64" spans="1:10" x14ac:dyDescent="0.25">
      <c r="E64" s="5"/>
    </row>
    <row r="65" spans="5:5" x14ac:dyDescent="0.25">
      <c r="E65" s="5"/>
    </row>
    <row r="66" spans="5:5" x14ac:dyDescent="0.25">
      <c r="E66" s="5"/>
    </row>
    <row r="67" spans="5:5" x14ac:dyDescent="0.25">
      <c r="E67" s="5"/>
    </row>
    <row r="68" spans="5:5" x14ac:dyDescent="0.25">
      <c r="E68" s="5"/>
    </row>
    <row r="69" spans="5:5" x14ac:dyDescent="0.25">
      <c r="E69" s="5"/>
    </row>
    <row r="70" spans="5:5" x14ac:dyDescent="0.25">
      <c r="E70" s="5"/>
    </row>
    <row r="71" spans="5:5" x14ac:dyDescent="0.25">
      <c r="E71" s="5"/>
    </row>
    <row r="72" spans="5:5" x14ac:dyDescent="0.25">
      <c r="E72" s="5"/>
    </row>
    <row r="73" spans="5:5" x14ac:dyDescent="0.25">
      <c r="E73" s="5"/>
    </row>
    <row r="74" spans="5:5" x14ac:dyDescent="0.25">
      <c r="E74" s="5"/>
    </row>
    <row r="75" spans="5:5" x14ac:dyDescent="0.25">
      <c r="E75" s="5"/>
    </row>
    <row r="76" spans="5:5" x14ac:dyDescent="0.25">
      <c r="E76" s="5"/>
    </row>
    <row r="77" spans="5:5" x14ac:dyDescent="0.25">
      <c r="E77" s="5"/>
    </row>
    <row r="78" spans="5:5" x14ac:dyDescent="0.25">
      <c r="E78" s="5"/>
    </row>
    <row r="79" spans="5:5" x14ac:dyDescent="0.25">
      <c r="E79" s="5"/>
    </row>
    <row r="80" spans="5:5" x14ac:dyDescent="0.25">
      <c r="E80" s="5"/>
    </row>
  </sheetData>
  <mergeCells count="11">
    <mergeCell ref="G3:H3"/>
    <mergeCell ref="G1:H1"/>
    <mergeCell ref="F2:H2"/>
    <mergeCell ref="A6:A7"/>
    <mergeCell ref="G6:H6"/>
    <mergeCell ref="F6:F7"/>
    <mergeCell ref="E6:E7"/>
    <mergeCell ref="D6:D7"/>
    <mergeCell ref="C6:C7"/>
    <mergeCell ref="B6:B7"/>
    <mergeCell ref="A5:H5"/>
  </mergeCells>
  <pageMargins left="0.7" right="0.7" top="0.75" bottom="0.75" header="0.3" footer="0.3"/>
  <pageSetup paperSize="9" orientation="landscape" horizont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topLeftCell="A4" workbookViewId="0">
      <selection activeCell="E24" sqref="E24"/>
    </sheetView>
  </sheetViews>
  <sheetFormatPr defaultRowHeight="15" x14ac:dyDescent="0.25"/>
  <cols>
    <col min="2" max="2" width="12.85546875" customWidth="1"/>
    <col min="3" max="3" width="11.85546875" customWidth="1"/>
    <col min="4" max="4" width="11.28515625" customWidth="1"/>
    <col min="5" max="5" width="11.7109375" customWidth="1"/>
  </cols>
  <sheetData>
    <row r="1" spans="1:5" x14ac:dyDescent="0.25">
      <c r="B1" t="s">
        <v>41</v>
      </c>
    </row>
    <row r="3" spans="1:5" ht="45" customHeight="1" x14ac:dyDescent="0.25">
      <c r="A3" s="20" t="s">
        <v>43</v>
      </c>
      <c r="B3" s="20" t="s">
        <v>42</v>
      </c>
      <c r="C3" s="19" t="s">
        <v>46</v>
      </c>
    </row>
    <row r="4" spans="1:5" x14ac:dyDescent="0.25">
      <c r="A4" s="20"/>
      <c r="B4" s="20"/>
      <c r="C4" s="19"/>
      <c r="D4" t="s">
        <v>45</v>
      </c>
      <c r="E4" t="s">
        <v>44</v>
      </c>
    </row>
    <row r="5" spans="1:5" x14ac:dyDescent="0.25">
      <c r="A5">
        <v>1</v>
      </c>
      <c r="B5" t="s">
        <v>10</v>
      </c>
      <c r="C5" s="5">
        <f>D5+E5</f>
        <v>17199.87</v>
      </c>
      <c r="D5" s="5">
        <f>Arkusz1!H8</f>
        <v>15000</v>
      </c>
      <c r="E5" s="5">
        <f>Arkusz1!G21</f>
        <v>2199.87</v>
      </c>
    </row>
    <row r="6" spans="1:5" x14ac:dyDescent="0.25">
      <c r="A6">
        <v>2</v>
      </c>
      <c r="B6" t="s">
        <v>47</v>
      </c>
      <c r="C6" s="5">
        <f t="shared" ref="C6:C22" si="0">D6+E6</f>
        <v>44215.6</v>
      </c>
      <c r="D6" s="5">
        <v>0</v>
      </c>
      <c r="E6" s="5">
        <f>Arkusz1!G9+Arkusz1!G23+Arkusz1!G26+Arkusz1!G38+Arkusz1!G42</f>
        <v>44215.6</v>
      </c>
    </row>
    <row r="7" spans="1:5" x14ac:dyDescent="0.25">
      <c r="A7">
        <v>3</v>
      </c>
      <c r="B7" t="s">
        <v>48</v>
      </c>
      <c r="C7" s="5">
        <f t="shared" si="0"/>
        <v>13618.4</v>
      </c>
      <c r="D7" s="5">
        <f>Arkusz1!H10</f>
        <v>13000</v>
      </c>
      <c r="E7" s="5">
        <f>Arkusz1!G29</f>
        <v>618.4</v>
      </c>
    </row>
    <row r="8" spans="1:5" x14ac:dyDescent="0.25">
      <c r="A8">
        <v>4</v>
      </c>
      <c r="B8" t="s">
        <v>25</v>
      </c>
      <c r="C8" s="5">
        <f t="shared" si="0"/>
        <v>19587.510000000002</v>
      </c>
      <c r="D8" s="5">
        <f>Arkusz1!H48</f>
        <v>17500</v>
      </c>
      <c r="E8" s="5">
        <f>Arkusz1!G11+Arkusz1!G27</f>
        <v>2087.5100000000002</v>
      </c>
    </row>
    <row r="9" spans="1:5" x14ac:dyDescent="0.25">
      <c r="A9">
        <v>5</v>
      </c>
      <c r="B9" t="s">
        <v>30</v>
      </c>
      <c r="C9" s="5">
        <f t="shared" si="0"/>
        <v>13176.25</v>
      </c>
      <c r="D9" s="5">
        <v>0</v>
      </c>
      <c r="E9" s="5">
        <f>Arkusz1!G39</f>
        <v>13176.25</v>
      </c>
    </row>
    <row r="10" spans="1:5" x14ac:dyDescent="0.25">
      <c r="A10">
        <v>6</v>
      </c>
      <c r="B10" t="s">
        <v>54</v>
      </c>
      <c r="C10" s="5">
        <f t="shared" si="0"/>
        <v>12336.15</v>
      </c>
      <c r="D10" s="5">
        <v>0</v>
      </c>
      <c r="E10" s="5">
        <f>Arkusz1!G55+Arkusz1!G30</f>
        <v>12336.15</v>
      </c>
    </row>
    <row r="11" spans="1:5" x14ac:dyDescent="0.25">
      <c r="A11">
        <v>7</v>
      </c>
      <c r="B11" t="s">
        <v>13</v>
      </c>
      <c r="C11" s="5">
        <f t="shared" si="0"/>
        <v>26617.79</v>
      </c>
      <c r="D11" s="5">
        <f>Arkusz1!H49</f>
        <v>20000</v>
      </c>
      <c r="E11" s="5">
        <f>Arkusz1!G57</f>
        <v>6617.79</v>
      </c>
    </row>
    <row r="12" spans="1:5" x14ac:dyDescent="0.25">
      <c r="A12">
        <v>8</v>
      </c>
      <c r="B12" t="s">
        <v>17</v>
      </c>
      <c r="C12" s="5">
        <f t="shared" si="0"/>
        <v>18216.830000000002</v>
      </c>
      <c r="D12" s="5">
        <f>Arkusz1!H43</f>
        <v>14000</v>
      </c>
      <c r="E12" s="5">
        <f>Arkusz1!G13+Arkusz1!G31+Arkusz1!G43</f>
        <v>4216.83</v>
      </c>
    </row>
    <row r="13" spans="1:5" x14ac:dyDescent="0.25">
      <c r="A13">
        <v>9</v>
      </c>
      <c r="B13" t="s">
        <v>20</v>
      </c>
      <c r="C13" s="5">
        <f t="shared" si="0"/>
        <v>18216.830000000002</v>
      </c>
      <c r="D13" s="5">
        <f>Arkusz1!H50</f>
        <v>14620</v>
      </c>
      <c r="E13" s="5">
        <f>Arkusz1!G33+Arkusz1!G16</f>
        <v>3596.83</v>
      </c>
    </row>
    <row r="14" spans="1:5" x14ac:dyDescent="0.25">
      <c r="A14">
        <v>10</v>
      </c>
      <c r="B14" t="s">
        <v>21</v>
      </c>
      <c r="C14" s="5">
        <f t="shared" si="0"/>
        <v>16757.71</v>
      </c>
      <c r="D14" s="5">
        <v>0</v>
      </c>
      <c r="E14" s="5">
        <f>Arkusz1!G17+Arkusz1!G24</f>
        <v>16757.71</v>
      </c>
    </row>
    <row r="15" spans="1:5" x14ac:dyDescent="0.25">
      <c r="A15">
        <v>11</v>
      </c>
      <c r="B15" t="s">
        <v>27</v>
      </c>
      <c r="C15" s="5">
        <f t="shared" si="0"/>
        <v>18658.98</v>
      </c>
      <c r="D15" s="5">
        <f>Arkusz1!H37</f>
        <v>10000</v>
      </c>
      <c r="E15" s="5">
        <f>Arkusz1!G47+Arkusz1!G32</f>
        <v>8658.98</v>
      </c>
    </row>
    <row r="16" spans="1:5" x14ac:dyDescent="0.25">
      <c r="A16">
        <v>12</v>
      </c>
      <c r="B16" t="s">
        <v>16</v>
      </c>
      <c r="C16" s="5">
        <f t="shared" si="0"/>
        <v>24495.439999999999</v>
      </c>
      <c r="D16" s="5">
        <f>Arkusz1!H40</f>
        <v>10000</v>
      </c>
      <c r="E16" s="5">
        <f>Arkusz1!G51+Arkusz1!G34+Arkusz1!G22+Arkusz1!G18</f>
        <v>14495.439999999999</v>
      </c>
    </row>
    <row r="17" spans="1:5" x14ac:dyDescent="0.25">
      <c r="A17">
        <v>13</v>
      </c>
      <c r="B17" t="s">
        <v>26</v>
      </c>
      <c r="C17" s="5">
        <f t="shared" si="0"/>
        <v>15475.46</v>
      </c>
      <c r="D17">
        <v>0</v>
      </c>
      <c r="E17" s="5">
        <f>Arkusz1!G15+Arkusz1!G52+Arkusz1!G56</f>
        <v>15475.46</v>
      </c>
    </row>
    <row r="18" spans="1:5" x14ac:dyDescent="0.25">
      <c r="A18">
        <v>14</v>
      </c>
      <c r="B18" t="s">
        <v>23</v>
      </c>
      <c r="C18" s="5">
        <f t="shared" si="0"/>
        <v>24053.29</v>
      </c>
      <c r="D18">
        <v>0</v>
      </c>
      <c r="E18" s="5">
        <f>Arkusz1!G19+Arkusz1!G28+Arkusz1!G45</f>
        <v>24053.29</v>
      </c>
    </row>
    <row r="19" spans="1:5" x14ac:dyDescent="0.25">
      <c r="A19">
        <v>15</v>
      </c>
      <c r="B19" t="s">
        <v>73</v>
      </c>
      <c r="C19" s="5">
        <f t="shared" si="0"/>
        <v>16094.48</v>
      </c>
      <c r="D19" s="5">
        <v>0</v>
      </c>
      <c r="E19" s="5">
        <f>Arkusz1!G35+Arkusz1!G53+Arkusz1!G14</f>
        <v>16094.48</v>
      </c>
    </row>
    <row r="20" spans="1:5" x14ac:dyDescent="0.25">
      <c r="A20">
        <v>16</v>
      </c>
      <c r="B20" t="s">
        <v>77</v>
      </c>
      <c r="C20" s="5">
        <f t="shared" si="0"/>
        <v>11230.76</v>
      </c>
      <c r="D20" s="5">
        <v>0</v>
      </c>
      <c r="E20" s="5">
        <f>Arkusz1!G12</f>
        <v>11230.76</v>
      </c>
    </row>
    <row r="21" spans="1:5" x14ac:dyDescent="0.25">
      <c r="A21">
        <v>17</v>
      </c>
      <c r="B21" t="s">
        <v>15</v>
      </c>
      <c r="C21" s="5">
        <f t="shared" si="0"/>
        <v>14325.85</v>
      </c>
      <c r="D21" s="5">
        <v>0</v>
      </c>
      <c r="E21" s="5">
        <f>Arkusz1!G46</f>
        <v>14325.85</v>
      </c>
    </row>
    <row r="22" spans="1:5" x14ac:dyDescent="0.25">
      <c r="A22">
        <v>18</v>
      </c>
      <c r="B22" t="s">
        <v>79</v>
      </c>
      <c r="C22" s="5">
        <f t="shared" si="0"/>
        <v>12026.64</v>
      </c>
      <c r="D22" s="5">
        <f>Arkusz1!H44</f>
        <v>12026.64</v>
      </c>
      <c r="E22">
        <v>0</v>
      </c>
    </row>
    <row r="23" spans="1:5" x14ac:dyDescent="0.25">
      <c r="B23" t="s">
        <v>22</v>
      </c>
      <c r="C23" s="5">
        <f>SUM(C5:C22)</f>
        <v>336303.84</v>
      </c>
      <c r="D23" s="5">
        <f>SUM(D5:D22)</f>
        <v>126146.64</v>
      </c>
      <c r="E23" s="5">
        <f>SUM(E5:E22)</f>
        <v>210157.20000000004</v>
      </c>
    </row>
  </sheetData>
  <mergeCells count="3">
    <mergeCell ref="C3:C4"/>
    <mergeCell ref="B3:B4"/>
    <mergeCell ref="A3:A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Arkusz1</vt:lpstr>
      <vt:lpstr>Arkusz2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gmilczarska</dc:creator>
  <cp:lastModifiedBy>gmilczarska</cp:lastModifiedBy>
  <cp:lastPrinted>2019-10-29T14:29:13Z</cp:lastPrinted>
  <dcterms:created xsi:type="dcterms:W3CDTF">2016-12-19T13:51:20Z</dcterms:created>
  <dcterms:modified xsi:type="dcterms:W3CDTF">2019-10-29T14:29:17Z</dcterms:modified>
</cp:coreProperties>
</file>